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<sst xmlns="http://schemas.openxmlformats.org/spreadsheetml/2006/main" count="48" uniqueCount="38">
  <si>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</si>
  <si>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</si>
  <si>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</si>
  <si>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</si>
  <si>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</si>
  <si>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</si>
  <si>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</si>
  <si>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</si>
  <si>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</si>
  <si>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</si>
  <si>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</si>
  <si>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</si>
  <si>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</si>
  <si>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</si>
  <si>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</si>
  <si>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</si>
  <si>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</si>
  <si>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</si>
  <si>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>Оконные и дверные заполнения</t>
  </si>
  <si>
    <t>Восстановление остекления</t>
  </si>
  <si>
    <t>м2</t>
  </si>
  <si>
    <t>Замена отопительных приборов</t>
  </si>
  <si>
    <t>сек</t>
  </si>
  <si>
    <t>промывка тр-да</t>
  </si>
  <si>
    <t>здание</t>
  </si>
  <si>
    <t>Снос деревьев, опиловка веток, вывоз</t>
  </si>
  <si>
    <t>Восстановление изоляции</t>
  </si>
  <si>
    <t>установка манометра</t>
  </si>
  <si>
    <t>замена автоматов,</t>
  </si>
  <si>
    <t xml:space="preserve"> Внешнее благоустройство</t>
  </si>
  <si>
    <t>м3</t>
  </si>
  <si>
    <t>ул.Менделеева, 5</t>
  </si>
  <si>
    <t xml:space="preserve"> Водопровод канализация, горячее водоснабжение</t>
  </si>
  <si>
    <t>Dy=15мм</t>
  </si>
  <si>
    <t>замена калачей без ст-ти</t>
  </si>
  <si>
    <t>замена насоса</t>
  </si>
  <si>
    <t>Электроснабжение электротехнические устройства</t>
  </si>
  <si>
    <t>фотореле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</si>
</sst>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625" style="3" customWidth="1"/>
    <col min="6" max="6" width="10.875" style="3" customWidth="1"/>
    <col min="7" max="16384" width="9.125" style="3" customWidth="1"/>
  </cols>
  <sheetData>
    <row r="1" spans="1:5" ht="18.75" customHeight="1">
      <c r="A1" s="1"/>
      <c r="B1" s="1" t="s">
        <v>31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36" customHeight="1">
      <c r="A6" s="18" t="s">
        <v>18</v>
      </c>
      <c r="B6" s="8" t="s">
        <v>19</v>
      </c>
      <c r="C6" s="5" t="s">
        <v>20</v>
      </c>
      <c r="D6" s="7">
        <v>3</v>
      </c>
      <c r="E6" s="14">
        <f>789.55*D6</f>
        <v>2368.6499999999996</v>
      </c>
    </row>
    <row r="7" spans="1:5" ht="17.25" customHeight="1">
      <c r="A7" s="19" t="s">
        <v>10</v>
      </c>
      <c r="B7" s="8" t="s">
        <v>11</v>
      </c>
      <c r="C7" s="5" t="s">
        <v>12</v>
      </c>
      <c r="D7" s="7"/>
      <c r="E7" s="13">
        <f>1546.79*D7</f>
        <v>0</v>
      </c>
    </row>
    <row r="8" spans="1:5" ht="15.75" customHeight="1">
      <c r="A8" s="20"/>
      <c r="B8" s="8" t="s">
        <v>21</v>
      </c>
      <c r="C8" s="5" t="s">
        <v>22</v>
      </c>
      <c r="D8" s="7">
        <v>21</v>
      </c>
      <c r="E8" s="14">
        <f>4117.15/7*D8</f>
        <v>12351.45</v>
      </c>
    </row>
    <row r="9" spans="1:5" ht="18.75" customHeight="1">
      <c r="A9" s="21"/>
      <c r="B9" s="8" t="s">
        <v>26</v>
      </c>
      <c r="C9" s="5" t="s">
        <v>12</v>
      </c>
      <c r="D9" s="7"/>
      <c r="E9" s="10">
        <f>220.94*D9</f>
        <v>0</v>
      </c>
    </row>
    <row r="10" spans="1:5" ht="21.75" customHeight="1">
      <c r="A10" s="19" t="s">
        <v>32</v>
      </c>
      <c r="B10" s="8" t="s">
        <v>13</v>
      </c>
      <c r="C10" s="5" t="s">
        <v>12</v>
      </c>
      <c r="D10" s="7">
        <v>4</v>
      </c>
      <c r="E10" s="13">
        <f>489.65*D10</f>
        <v>1958.6</v>
      </c>
    </row>
    <row r="11" spans="1:5" ht="17.25" customHeight="1">
      <c r="A11" s="20"/>
      <c r="B11" s="16" t="s">
        <v>14</v>
      </c>
      <c r="C11" s="5" t="s">
        <v>12</v>
      </c>
      <c r="D11" s="7">
        <v>2</v>
      </c>
      <c r="E11" s="13">
        <f>756.94*D11</f>
        <v>1513.88</v>
      </c>
    </row>
    <row r="12" spans="1:5" ht="15.75">
      <c r="A12" s="20"/>
      <c r="B12" s="8" t="s">
        <v>15</v>
      </c>
      <c r="C12" s="5" t="s">
        <v>16</v>
      </c>
      <c r="D12" s="7"/>
      <c r="E12" s="13">
        <f>4670.09*D12</f>
        <v>0</v>
      </c>
    </row>
    <row r="13" spans="1:5" ht="20.25" customHeight="1">
      <c r="A13" s="20"/>
      <c r="B13" s="17" t="s">
        <v>17</v>
      </c>
      <c r="C13" s="5" t="s">
        <v>4</v>
      </c>
      <c r="D13" s="7">
        <v>2</v>
      </c>
      <c r="E13" s="13">
        <f>497.45*D13</f>
        <v>994.9</v>
      </c>
    </row>
    <row r="14" spans="1:5" ht="15.75">
      <c r="A14" s="20"/>
      <c r="B14" s="17" t="s">
        <v>33</v>
      </c>
      <c r="C14" s="5" t="s">
        <v>4</v>
      </c>
      <c r="D14" s="7">
        <v>1</v>
      </c>
      <c r="E14" s="13">
        <f>305.33*D14</f>
        <v>305.33</v>
      </c>
    </row>
    <row r="15" spans="1:5" ht="15.75">
      <c r="A15" s="20"/>
      <c r="B15" s="8" t="s">
        <v>34</v>
      </c>
      <c r="C15" s="5" t="s">
        <v>16</v>
      </c>
      <c r="D15" s="7">
        <v>2</v>
      </c>
      <c r="E15" s="10">
        <f>542.03*D15+3000</f>
        <v>4084.06</v>
      </c>
    </row>
    <row r="16" spans="1:5" ht="15.75" customHeight="1">
      <c r="A16" s="20"/>
      <c r="B16" s="8" t="s">
        <v>35</v>
      </c>
      <c r="C16" s="5" t="s">
        <v>16</v>
      </c>
      <c r="D16" s="7">
        <v>1</v>
      </c>
      <c r="E16" s="13">
        <f>5083.37*D16+6603</f>
        <v>11686.369999999999</v>
      </c>
    </row>
    <row r="17" spans="1:5" ht="15.75">
      <c r="A17" s="20"/>
      <c r="B17" s="8" t="s">
        <v>23</v>
      </c>
      <c r="C17" s="5" t="s">
        <v>24</v>
      </c>
      <c r="D17" s="7">
        <v>1</v>
      </c>
      <c r="E17" s="10">
        <f>9267.6*D17</f>
        <v>9267.6</v>
      </c>
    </row>
    <row r="18" spans="1:5" ht="15.75">
      <c r="A18" s="21"/>
      <c r="B18" s="8" t="s">
        <v>27</v>
      </c>
      <c r="C18" s="5" t="s">
        <v>4</v>
      </c>
      <c r="D18" s="7">
        <v>1</v>
      </c>
      <c r="E18" s="13">
        <f>1824.71*D18</f>
        <v>1824.71</v>
      </c>
    </row>
    <row r="19" spans="1:5" ht="15.75">
      <c r="A19" s="19" t="s">
        <v>36</v>
      </c>
      <c r="B19" s="8" t="s">
        <v>37</v>
      </c>
      <c r="C19" s="5" t="s">
        <v>4</v>
      </c>
      <c r="D19" s="7"/>
      <c r="E19" s="10"/>
    </row>
    <row r="20" spans="1:5" ht="15.75">
      <c r="A20" s="20"/>
      <c r="B20" s="8" t="s">
        <v>6</v>
      </c>
      <c r="C20" s="5" t="s">
        <v>4</v>
      </c>
      <c r="D20" s="7">
        <v>1</v>
      </c>
      <c r="E20" s="13">
        <f>92.12*D20</f>
        <v>92.12</v>
      </c>
    </row>
    <row r="21" spans="1:5" ht="15.75">
      <c r="A21" s="20"/>
      <c r="B21" s="8" t="s">
        <v>28</v>
      </c>
      <c r="C21" s="5" t="s">
        <v>4</v>
      </c>
      <c r="D21" s="7"/>
      <c r="E21" s="13">
        <f>546.92*D21</f>
        <v>0</v>
      </c>
    </row>
    <row r="22" spans="1:5" ht="15.75">
      <c r="A22" s="21"/>
      <c r="B22" s="8" t="s">
        <v>7</v>
      </c>
      <c r="C22" s="5" t="s">
        <v>8</v>
      </c>
      <c r="D22" s="22">
        <v>2.864</v>
      </c>
      <c r="E22" s="14">
        <f>258.31*D22</f>
        <v>739.79984</v>
      </c>
    </row>
    <row r="23" spans="1:5" ht="31.5">
      <c r="A23" s="19" t="s">
        <v>29</v>
      </c>
      <c r="B23" s="12" t="s">
        <v>9</v>
      </c>
      <c r="C23" s="5"/>
      <c r="D23" s="7">
        <v>15</v>
      </c>
      <c r="E23" s="14">
        <f>921.35*D23</f>
        <v>13820.25</v>
      </c>
    </row>
    <row r="24" spans="1:5" ht="15.75">
      <c r="A24" s="21"/>
      <c r="B24" s="8" t="s">
        <v>25</v>
      </c>
      <c r="C24" s="5" t="s">
        <v>30</v>
      </c>
      <c r="D24" s="7"/>
      <c r="E24" s="14">
        <f>1351.97*D24</f>
        <v>0</v>
      </c>
    </row>
    <row r="25" spans="1:5" ht="15.75">
      <c r="A25" s="1"/>
      <c r="B25" s="1"/>
      <c r="C25" s="1"/>
      <c r="D25" s="2"/>
      <c r="E25" s="11">
        <f>SUM(E6:E24)</f>
        <v>61007.719840000005</v>
      </c>
    </row>
  </sheetData>
  <sheetProtection/>
  <mergeCells count="4">
    <mergeCell ref="A23:A24"/>
    <mergeCell ref="A7:A9"/>
    <mergeCell ref="A10:A18"/>
    <mergeCell ref="A19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2019-06-19T06:05:55Z</dcterms:modified>
  <cp:category/>
  <cp:version/>
  <cp:contentType/>
  <cp:contentStatus/>
</cp:coreProperties>
</file>